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 TRIMESTRE 2018\28.- RESULTADOS. PROCEDIMIENTOS DE ADJUDICACION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U19" i="1" l="1"/>
  <c r="AB19" i="1" s="1"/>
  <c r="T19" i="1"/>
  <c r="T18" i="1"/>
  <c r="U18" i="1" s="1"/>
  <c r="AB18" i="1" s="1"/>
  <c r="U17" i="1"/>
  <c r="AB17" i="1" s="1"/>
  <c r="T17" i="1"/>
  <c r="T16" i="1"/>
  <c r="U16" i="1" s="1"/>
  <c r="AB16" i="1" s="1"/>
  <c r="U15" i="1"/>
  <c r="AB15" i="1" s="1"/>
  <c r="T15" i="1"/>
  <c r="T14" i="1"/>
  <c r="U14" i="1" s="1"/>
  <c r="AB14" i="1" s="1"/>
  <c r="U13" i="1"/>
  <c r="AB13" i="1" s="1"/>
  <c r="T13" i="1"/>
  <c r="T12" i="1"/>
  <c r="U12" i="1" s="1"/>
  <c r="AB12" i="1" s="1"/>
  <c r="U11" i="1"/>
  <c r="AB11" i="1" s="1"/>
  <c r="T11" i="1"/>
  <c r="T10" i="1"/>
  <c r="U10" i="1" s="1"/>
  <c r="AB10" i="1" s="1"/>
  <c r="U9" i="1"/>
  <c r="AB9" i="1" s="1"/>
  <c r="T9" i="1"/>
  <c r="T8" i="1"/>
  <c r="U8" i="1" s="1"/>
  <c r="AB8" i="1" s="1"/>
</calcChain>
</file>

<file path=xl/sharedStrings.xml><?xml version="1.0" encoding="utf-8"?>
<sst xmlns="http://schemas.openxmlformats.org/spreadsheetml/2006/main" count="525" uniqueCount="303">
  <si>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</si>
  <si>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</si>
  <si>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</si>
  <si>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</si>
  <si>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</si>
  <si>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</si>
  <si>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</si>
  <si>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</si>
  <si>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</si>
  <si>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</si>
  <si>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</si>
  <si>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</si>
  <si>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</si>
  <si>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</si>
  <si>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</si>
  <si>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</si>
  <si>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</si>
  <si>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</si>
  <si>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</si>
  <si>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</si>
  <si>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</si>
  <si>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</si>
  <si>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</si>
  <si>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</si>
  <si>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</si>
  <si>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</si>
  <si>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</si>
  <si>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</si>
  <si>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</si>
  <si>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</si>
  <si>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</si>
  <si>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</si>
  <si>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</si>
  <si>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</si>
  <si>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</si>
  <si>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</si>
  <si>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</si>
  <si>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</si>
  <si>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</si>
  <si>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</si>
  <si>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</si>
  <si>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</si>
  <si>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</si>
  <si>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</si>
  <si>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</si>
  <si>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</si>
  <si>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</si>
  <si>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</si>
  <si>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</si>
  <si>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</si>
  <si>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</si>
  <si>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</si>
  <si>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</si>
  <si>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</si>
  <si>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</si>
  <si>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</si>
  <si>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</si>
  <si>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</si>
  <si>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</si>
  <si>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</si>
  <si>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</si>
  <si>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</si>
  <si>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</si>
  <si>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</si>
  <si>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</si>
  <si>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</si>
  <si>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</si>
  <si>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</si>
  <si>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</si>
  <si>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</si>
  <si>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</si>
  <si>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</si>
  <si>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</si>
  <si>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</si>
  <si>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</si>
  <si>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</si>
  <si>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</si>
  <si>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</si>
  <si>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</si>
  <si>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</si>
  <si>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</si>
  <si>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</si>
  <si>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</si>
  <si>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</si>
  <si>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</si>
  <si>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</si>
  <si>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</si>
  <si>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</si>
  <si>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</si>
  <si>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</si>
  <si>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</si>
  <si>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</si>
  <si>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</si>
  <si>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</si>
  <si>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</si>
  <si>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</si>
  <si>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</si>
  <si>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</si>
  <si>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</si>
  <si>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</si>
  <si>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</si>
  <si>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</si>
  <si>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</si>
  <si>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</si>
  <si>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</si>
  <si>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</si>
  <si>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</si>
  <si>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</si>
  <si>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</si>
  <si>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</si>
  <si>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</si>
  <si>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</si>
  <si>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</si>
  <si>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</si>
  <si>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</si>
  <si>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</si>
  <si>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</si>
  <si>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</si>
  <si>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</si>
  <si>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</si>
  <si>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</si>
  <si>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</si>
  <si>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</si>
  <si>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</si>
  <si>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</si>
  <si>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</si>
  <si>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</si>
  <si>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</si>
  <si>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</si>
  <si>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</si>
  <si>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</si>
  <si>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</si>
  <si>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</si>
  <si>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</si>
  <si>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</si>
  <si>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</si>
  <si>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</si>
  <si>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</si>
  <si>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</si>
  <si>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</si>
  <si>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</si>
  <si>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</si>
  <si>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</si>
  <si>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</si>
  <si>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</si>
  <si>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</si>
  <si>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</si>
  <si>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</si>
  <si>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</si>
  <si>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</si>
  <si>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JUMAPA-CELAYA-OP-2018-029</t>
  </si>
  <si>
    <t>DECRETO NO. 276</t>
  </si>
  <si>
    <t>https://drive.google.com/open?id=1Dvc34dx_HNhzJKnhWRPMNrL6g1oIHaGM</t>
  </si>
  <si>
    <t>CONSTRUCCIÓN DE OFICINAS DE JUMAPA, UBICADAS EN CALLE ANTONIA NAVA DE CATALAN UNIDAD HABITACIONAL TIERRAS NEGRAS EN LA CIUDAD DE CELAYA, GTO.</t>
  </si>
  <si>
    <t>ROBERTO EDUARDO M</t>
  </si>
  <si>
    <t>MUÑOZ</t>
  </si>
  <si>
    <t>AVILA</t>
  </si>
  <si>
    <t>MUAR791024SM6</t>
  </si>
  <si>
    <t>JUMAPA</t>
  </si>
  <si>
    <t>DIRECCION DE SUPERVISION  Y CONTROL DE OBRA</t>
  </si>
  <si>
    <t>MX</t>
  </si>
  <si>
    <t>ESTIMACIONES</t>
  </si>
  <si>
    <t>PROPIOS</t>
  </si>
  <si>
    <t>SUPERVISION INTERNA</t>
  </si>
  <si>
    <t>DIRECCION DE SUPERVISION Y CONTROL DE OBRA</t>
  </si>
  <si>
    <t>JUMAPA-CELAYA-OP-2018-030</t>
  </si>
  <si>
    <t>DECRETO NO. 277</t>
  </si>
  <si>
    <t>https://drive.google.com/open?id=1xl9Se6guAWfqlTNU16Uqc9lQnabMKs52</t>
  </si>
  <si>
    <t>REHABILITACION DE LA RED DE DRENAJE SANITARIO DEL CIRCUITO ROMERO, PERAL Y ALMENDRO COLONIA GIRASOLES PRIMERA SECCION</t>
  </si>
  <si>
    <t>OQZA CONSTRUCTORA S.A. DE C.V.</t>
  </si>
  <si>
    <t>OCO110316QKS</t>
  </si>
  <si>
    <t>https://drive.google.com/open?id=1BMnRYXf97sq5kKg4y73clYhJQfN-TLBS</t>
  </si>
  <si>
    <t>JUMAPA-CELAYA-OP-2018-031</t>
  </si>
  <si>
    <t>DECRETO NO. 278</t>
  </si>
  <si>
    <t>https://drive.google.com/open?id=1JoyD90lXvivRXmOo7jC1GSEURZEcSYe-</t>
  </si>
  <si>
    <t>MANTENIMIENTO DE POZOS PROFUNDOS EN VARIOS PUNTOS DE LA CIUDAD DE CELAYA</t>
  </si>
  <si>
    <t>PERFORACIONES Y CONSTRUCCIONES LARAMIE, S.A. DE C.V.</t>
  </si>
  <si>
    <t>PCL010607L49</t>
  </si>
  <si>
    <t>https://drive.google.com/open?id=1XHgOEbDEfzLsehrsPHVUJriQGglqLkut</t>
  </si>
  <si>
    <t>JUMAPA-CELAYA-OP-2018-032</t>
  </si>
  <si>
    <t>DECRETO NO. 279</t>
  </si>
  <si>
    <t>https://drive.google.com/open?id=1834R_XbwBECdEOOg5zhTleZtz366vZIX</t>
  </si>
  <si>
    <t>CONSTRUCCION DE DRENAJE PLUVIAL PARA FRACCIONAMIENTO MONTEROSSO EN LA CALLE TORRESLANDA, TRAMO: DE CALLE CAPRICORNIO A 101.00 M AL SUR A DESCARGA PLUVIAL EXISTENTE</t>
  </si>
  <si>
    <t>ARQDC S.A. DE C.V.</t>
  </si>
  <si>
    <t>ARQ160808T53</t>
  </si>
  <si>
    <t>https://drive.google.com/open?id=1ZNBiHO9LideGFyILd_XQX3fWfLegoNNl</t>
  </si>
  <si>
    <t>JUMAPA-CELAYA-OP-2018-037</t>
  </si>
  <si>
    <t>DECRETO NO. 280</t>
  </si>
  <si>
    <t>https://drive.google.com/open?id=16yyGVaTDCwUQqyq8Hz7D0e98avlpT0f2</t>
  </si>
  <si>
    <t>ENTUBAMIENTO DEL CANAL CAMINO A ESTRADA TRAMO DE LA CARRETERA ALTERNA A VILLAGRAN A CARCAMO EXISTENTE</t>
  </si>
  <si>
    <t>EQUAL CONSTRUCTORA, S.A. DE C.V.</t>
  </si>
  <si>
    <t>ECO 130422HGA</t>
  </si>
  <si>
    <t>JUMAPA-CELAYA-OP-2018-033</t>
  </si>
  <si>
    <t>https://drive.google.com/open?id=1St_2VSrtNzc45wa1x2ao5Twa6CvDqvVH</t>
  </si>
  <si>
    <t>JUMAPA-CELAYA-OP-2018-038</t>
  </si>
  <si>
    <t>DECRETO NO. 282</t>
  </si>
  <si>
    <t>https://drive.google.com/open?id=1pceCl2bPrBUJK5tU7jjnUzfuqwfUn3Eg</t>
  </si>
  <si>
    <t>RIEGO LINEA MORADA Y PAISAJE DE CAMELLON EJE NOR-PTE ETAPA 01</t>
  </si>
  <si>
    <t>CONSTRUCTORA URC S.A. de C.V.</t>
  </si>
  <si>
    <t>CUR090713882</t>
  </si>
  <si>
    <t>https://drive.google.com/open?id=1scLl1CrfV0SGP0KS27tmgur9nDAmkjYl</t>
  </si>
  <si>
    <t>JUMAPA-CELAYA-OP-2018-039</t>
  </si>
  <si>
    <t>DECRETO NO. 283</t>
  </si>
  <si>
    <t>https://drive.google.com/open?id=1FqnQAESTZq2KMM-Mhtg0ukvo2i4BBQLm</t>
  </si>
  <si>
    <t>AMPLIACION DE LA LINEA MORADA PARA EL PARQUE BICENTENARIO</t>
  </si>
  <si>
    <t>ARQ. ERIC AMADOR GASCA</t>
  </si>
  <si>
    <t>AAGE7007044F8</t>
  </si>
  <si>
    <t>https://drive.google.com/open?id=1H1S5ZrpT7gB7wI95W1CjxQeng-4x7rzm</t>
  </si>
  <si>
    <t>JUMAPA-CELAYA-OP-2018-040</t>
  </si>
  <si>
    <t>DECRETO NO. 284</t>
  </si>
  <si>
    <t>https://drive.google.com/open?id=1RBwQEVHjKZKRkuyAgMLxfLW5PL-tnqo4</t>
  </si>
  <si>
    <t>SUPERVISION DE 1 POZO NUEVO PROFUNDIDAD 600.00 M Y 6 MANTENIMIENTOS DE LOS POZOS EXISTENTES</t>
  </si>
  <si>
    <t>ING. JUAN MANUEL BALDERAS PADILLA</t>
  </si>
  <si>
    <t>BAPJ4806236M9</t>
  </si>
  <si>
    <t>https://drive.google.com/open?id=16vD6oT4gGcrZeoAfRmjrke7k_edYA5XY</t>
  </si>
  <si>
    <t>JUMAPA-CELAYA-OP-2018-041</t>
  </si>
  <si>
    <t>DECRETO NO. 285</t>
  </si>
  <si>
    <t>https://drive.google.com/open?id=1BH5TK4nX7ngkP6lDSvWN_gFkTEqb0hmU</t>
  </si>
  <si>
    <t>REHABILITACION DE LA RED DE DRENAJE SANITARIO DE LAS CALLES HEROES DE NACOZARI Y BAJA CALIFORNIA, TRAMO: DE LA CALLE PROLONGACION NAYARIT A LA CALLE TAMAULIPAS, Y DE LA CALLE HEROES DE NACOZARI A LA CALLE GUILLERMO PRIETO, COLONIA ALAMEDA</t>
  </si>
  <si>
    <t>DICOCESA, S.A. DE C.V.</t>
  </si>
  <si>
    <t>CSDIC1008133D3</t>
  </si>
  <si>
    <t>https://drive.google.com/open?id=1Z_7q_zaLM97wO4q-7aDvIxkyyseJ-Yxm</t>
  </si>
  <si>
    <t>JUMAPA-CELAYA-OP-2018-042</t>
  </si>
  <si>
    <t>DECRETO NO. 286</t>
  </si>
  <si>
    <t>https://drive.google.com/open?id=1rIpZnXkIkhhy8per5-mFipKiwT2i4lD-</t>
  </si>
  <si>
    <t>PLATAFORMA POZO MAYORAZGO</t>
  </si>
  <si>
    <t>AZUL CONSTRUCTORA Y MAQUINARIA, S.A. DE C.V.</t>
  </si>
  <si>
    <t>ACM140307189</t>
  </si>
  <si>
    <t>https://drive.google.com/open?id=1yxbgQQOOYVa16qQc3OvBg8i1-hnrZ0o8</t>
  </si>
  <si>
    <t>JUMAPA-CELAYA-OP-2018-043</t>
  </si>
  <si>
    <t>DECRETO NO. 287</t>
  </si>
  <si>
    <t>https://drive.google.com/open?id=1ReTDEBnB7eVjcX141uAhbE9jWt3Gfs0O</t>
  </si>
  <si>
    <t>REHABILITACION DE LAS REDES DE AGUA POTABLE Y DRENAJE SANITARIO DE LA CALLE GREGORIO GELATY TRAMO: DE LA CALLE JOSE VASCONCELOS A LA CALLE GABRIEL LEYVA COL. GIRASOLES 3A. SECC.</t>
  </si>
  <si>
    <t>LAJA BAJIO DE MEXICO, S.A. DE C.V.</t>
  </si>
  <si>
    <t>LBM130604724</t>
  </si>
  <si>
    <t>https://drive.google.com/open?id=12pHPiRCyBSVmYTmfAaB0oCvq5SY2bPS8</t>
  </si>
  <si>
    <t>JUMAPA-CELAYA-OP-2018-044</t>
  </si>
  <si>
    <t>DECRETO NO. 288</t>
  </si>
  <si>
    <t>https://drive.google.com/open?id=1L1clugicu1SSvHxRJ1dnqVrelGy3UC4A</t>
  </si>
  <si>
    <t>ALIVIO PLUVIAL PARA LA CALLE MEXICALI SOBRE LA CALLE ANASTACIO BUSTAMANTE (LADO PONIENTE) TRAMO: DE LA AV. MEXICO-JAPON A LA CALLE DURANGO EN LA COLONIA SANTA RITA</t>
  </si>
  <si>
    <t>ARTURO PUENTE GUTIERREZ</t>
  </si>
  <si>
    <t>PUGA480306D26</t>
  </si>
  <si>
    <t>https://drive.google.com/open?id=1j6XlJPYJzsDkG911DEolbp2wVH84VWiM</t>
  </si>
  <si>
    <t>ROBERTO EDUARDO</t>
  </si>
  <si>
    <t xml:space="preserve">MUÑOZ </t>
  </si>
  <si>
    <t xml:space="preserve">CARLOS </t>
  </si>
  <si>
    <t xml:space="preserve">NAVARRO </t>
  </si>
  <si>
    <t>RAMIREZ</t>
  </si>
  <si>
    <t xml:space="preserve">FIDEL ANTONIO </t>
  </si>
  <si>
    <t>RIVAS</t>
  </si>
  <si>
    <t>MEDINA</t>
  </si>
  <si>
    <t>OQZA CONSTRUCTORA, S.A. DE C.V.</t>
  </si>
  <si>
    <t>CORPORATIVO JOSEEN, S.A. DE C.V.</t>
  </si>
  <si>
    <t>LG CONSTRUCCIONES Y CANALIZACIONES DEL CENTRO, S.A. DE C.V.</t>
  </si>
  <si>
    <t>MAURICIO</t>
  </si>
  <si>
    <t>VERA</t>
  </si>
  <si>
    <t>SILVA</t>
  </si>
  <si>
    <t>ENRIQUE</t>
  </si>
  <si>
    <t xml:space="preserve">MONTES </t>
  </si>
  <si>
    <t>VILLEGAS</t>
  </si>
  <si>
    <t>ARQDC, S.A. DE C.V.</t>
  </si>
  <si>
    <t>ANDREA</t>
  </si>
  <si>
    <t>ROJAS</t>
  </si>
  <si>
    <t>ZAMORA</t>
  </si>
  <si>
    <t>ERICK</t>
  </si>
  <si>
    <t>AMADOR</t>
  </si>
  <si>
    <t>GASCA</t>
  </si>
  <si>
    <t>SEMMCO CONSTRUCCIONES, S.A. DE C.V.</t>
  </si>
  <si>
    <t>GUSTAVO</t>
  </si>
  <si>
    <t xml:space="preserve">LEDESMA </t>
  </si>
  <si>
    <t>MALDONADO</t>
  </si>
  <si>
    <t>CONSTRUCTORA URC, S.A. DE C.V.</t>
  </si>
  <si>
    <t>ARTURO</t>
  </si>
  <si>
    <t xml:space="preserve">PUENTE </t>
  </si>
  <si>
    <t>GUTIERREZ</t>
  </si>
  <si>
    <t>JUAN MANUEL</t>
  </si>
  <si>
    <t>BALDERAS</t>
  </si>
  <si>
    <t>PADILLA</t>
  </si>
  <si>
    <t>IVAN</t>
  </si>
  <si>
    <t>ESPINOS</t>
  </si>
  <si>
    <t>GOMEZ</t>
  </si>
  <si>
    <t>ABUNDIO</t>
  </si>
  <si>
    <t>LOPEZ</t>
  </si>
  <si>
    <t>CATALAN</t>
  </si>
  <si>
    <t>ROCHA INGENIERIA, SOPORTE Y CONSTRUCCION, S.A. DE C.V.</t>
  </si>
  <si>
    <t>ARQUITECTURA CONSTRUCTIVA MADAI, S.A. DE C.V.</t>
  </si>
  <si>
    <t>GRUPO CONSULTOR Y CONSTRUCTOR JAPAGUE, S.A. DE C.V.</t>
  </si>
  <si>
    <t>CONSTRUCTORA MARPE, S.A. DE C.V.</t>
  </si>
  <si>
    <t>OMAR ARTURO</t>
  </si>
  <si>
    <t xml:space="preserve">MARTINEZ </t>
  </si>
  <si>
    <t>HERRERA</t>
  </si>
  <si>
    <t>LUIS ALBERTO</t>
  </si>
  <si>
    <t>GUERRERO</t>
  </si>
  <si>
    <t>ROGELIO</t>
  </si>
  <si>
    <t>TREJO</t>
  </si>
  <si>
    <t>ZUÑIGA</t>
  </si>
  <si>
    <t>RAFAEL</t>
  </si>
  <si>
    <t>GUZMAN</t>
  </si>
  <si>
    <t>GONZALEZ</t>
  </si>
  <si>
    <t>CELAYA, GTO.</t>
  </si>
  <si>
    <t>EVITAR LA ZONA DONDE SE LLEVARAN A CABO LOS TRABAJOS Y RESPETAR LOS SEÑALAMIENTOS</t>
  </si>
  <si>
    <t>NO HAY CONVENIOS</t>
  </si>
  <si>
    <t>https://drive.google.com/open?id=1upWsYy_N-lMDEIKWwBcljM_5_bE2X-A4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</si>
</sst>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entury Gothic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 applyProtection="1">
      <alignment horizontal="center" vertical="center" wrapText="1"/>
    </xf>
    <xf numFmtId="14" fontId="4" fillId="5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0" fillId="0" borderId="0" xfId="0" applyFont="1"/>
    <xf numFmtId="0" fontId="0" fillId="3" borderId="0" xfId="0" applyFill="1" applyBorder="1"/>
    <xf numFmtId="0" fontId="11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BwQEVHjKZKRkuyAgMLxfLW5PL-tnqo4" TargetMode="External"/><Relationship Id="rId13" Type="http://schemas.openxmlformats.org/officeDocument/2006/relationships/hyperlink" Target="https://drive.google.com/open?id=1BMnRYXf97sq5kKg4y73clYhJQfN-TLBS" TargetMode="External"/><Relationship Id="rId18" Type="http://schemas.openxmlformats.org/officeDocument/2006/relationships/hyperlink" Target="https://drive.google.com/open?id=1H1S5ZrpT7gB7wI95W1CjxQeng-4x7rzm" TargetMode="External"/><Relationship Id="rId3" Type="http://schemas.openxmlformats.org/officeDocument/2006/relationships/hyperlink" Target="https://drive.google.com/open?id=1JoyD90lXvivRXmOo7jC1GSEURZEcSYe-" TargetMode="External"/><Relationship Id="rId21" Type="http://schemas.openxmlformats.org/officeDocument/2006/relationships/hyperlink" Target="https://drive.google.com/open?id=1yxbgQQOOYVa16qQc3OvBg8i1-hnrZ0o8" TargetMode="External"/><Relationship Id="rId7" Type="http://schemas.openxmlformats.org/officeDocument/2006/relationships/hyperlink" Target="https://drive.google.com/open?id=1FqnQAESTZq2KMM-Mhtg0ukvo2i4BBQLm" TargetMode="External"/><Relationship Id="rId12" Type="http://schemas.openxmlformats.org/officeDocument/2006/relationships/hyperlink" Target="https://drive.google.com/open?id=1L1clugicu1SSvHxRJ1dnqVrelGy3UC4A" TargetMode="External"/><Relationship Id="rId17" Type="http://schemas.openxmlformats.org/officeDocument/2006/relationships/hyperlink" Target="https://drive.google.com/open?id=1scLl1CrfV0SGP0KS27tmgur9nDAmkjYl" TargetMode="External"/><Relationship Id="rId2" Type="http://schemas.openxmlformats.org/officeDocument/2006/relationships/hyperlink" Target="https://drive.google.com/open?id=1xl9Se6guAWfqlTNU16Uqc9lQnabMKs52" TargetMode="External"/><Relationship Id="rId16" Type="http://schemas.openxmlformats.org/officeDocument/2006/relationships/hyperlink" Target="https://drive.google.com/open?id=1St_2VSrtNzc45wa1x2ao5Twa6CvDqvVH" TargetMode="External"/><Relationship Id="rId20" Type="http://schemas.openxmlformats.org/officeDocument/2006/relationships/hyperlink" Target="https://drive.google.com/open?id=1Z_7q_zaLM97wO4q-7aDvIxkyyseJ-Yxm" TargetMode="External"/><Relationship Id="rId1" Type="http://schemas.openxmlformats.org/officeDocument/2006/relationships/hyperlink" Target="https://drive.google.com/open?id=1Dvc34dx_HNhzJKnhWRPMNrL6g1oIHaGM" TargetMode="External"/><Relationship Id="rId6" Type="http://schemas.openxmlformats.org/officeDocument/2006/relationships/hyperlink" Target="https://drive.google.com/open?id=1pceCl2bPrBUJK5tU7jjnUzfuqwfUn3Eg" TargetMode="External"/><Relationship Id="rId11" Type="http://schemas.openxmlformats.org/officeDocument/2006/relationships/hyperlink" Target="https://drive.google.com/open?id=1ReTDEBnB7eVjcX141uAhbE9jWt3Gfs0O" TargetMode="External"/><Relationship Id="rId24" Type="http://schemas.openxmlformats.org/officeDocument/2006/relationships/hyperlink" Target="https://drive.google.com/open?id=1upWsYy_N-lMDEIKWwBcljM_5_bE2X-A4" TargetMode="External"/><Relationship Id="rId5" Type="http://schemas.openxmlformats.org/officeDocument/2006/relationships/hyperlink" Target="https://drive.google.com/open?id=16yyGVaTDCwUQqyq8Hz7D0e98avlpT0f2" TargetMode="External"/><Relationship Id="rId15" Type="http://schemas.openxmlformats.org/officeDocument/2006/relationships/hyperlink" Target="https://drive.google.com/open?id=1ZNBiHO9LideGFyILd_XQX3fWfLegoNNl" TargetMode="External"/><Relationship Id="rId23" Type="http://schemas.openxmlformats.org/officeDocument/2006/relationships/hyperlink" Target="https://drive.google.com/open?id=1j6XlJPYJzsDkG911DEolbp2wVH84VWiM" TargetMode="External"/><Relationship Id="rId10" Type="http://schemas.openxmlformats.org/officeDocument/2006/relationships/hyperlink" Target="https://drive.google.com/open?id=1rIpZnXkIkhhy8per5-mFipKiwT2i4lD-" TargetMode="External"/><Relationship Id="rId19" Type="http://schemas.openxmlformats.org/officeDocument/2006/relationships/hyperlink" Target="https://drive.google.com/open?id=16vD6oT4gGcrZeoAfRmjrke7k_edYA5XY" TargetMode="External"/><Relationship Id="rId4" Type="http://schemas.openxmlformats.org/officeDocument/2006/relationships/hyperlink" Target="https://drive.google.com/open?id=1834R_XbwBECdEOOg5zhTleZtz366vZIX" TargetMode="External"/><Relationship Id="rId9" Type="http://schemas.openxmlformats.org/officeDocument/2006/relationships/hyperlink" Target="https://drive.google.com/open?id=1BH5TK4nX7ngkP6lDSvWN_gFkTEqb0hmU" TargetMode="External"/><Relationship Id="rId14" Type="http://schemas.openxmlformats.org/officeDocument/2006/relationships/hyperlink" Target="https://drive.google.com/open?id=1XHgOEbDEfzLsehrsPHVUJriQGglqLkut" TargetMode="External"/><Relationship Id="rId22" Type="http://schemas.openxmlformats.org/officeDocument/2006/relationships/hyperlink" Target="https://drive.google.com/open?id=12pHPiRCyBSVmYTmfAaB0oCvq5SY2bPS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E9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31" x14ac:dyDescent="0.25">
      <c r="A8" s="3">
        <v>2018</v>
      </c>
      <c r="B8" s="4">
        <v>43282</v>
      </c>
      <c r="C8" s="4">
        <v>43373</v>
      </c>
      <c r="D8" s="5" t="s">
        <v>109</v>
      </c>
      <c r="E8" s="5" t="s">
        <v>111</v>
      </c>
      <c r="F8" s="6" t="s">
        <v>150</v>
      </c>
      <c r="G8" s="5" t="s">
        <v>151</v>
      </c>
      <c r="H8" s="7" t="s">
        <v>152</v>
      </c>
      <c r="I8" s="8" t="s">
        <v>153</v>
      </c>
      <c r="J8" s="3">
        <v>1</v>
      </c>
      <c r="K8" s="6" t="s">
        <v>154</v>
      </c>
      <c r="L8" s="9" t="s">
        <v>155</v>
      </c>
      <c r="M8" s="9" t="s">
        <v>156</v>
      </c>
      <c r="N8" s="10"/>
      <c r="O8" s="9" t="s">
        <v>157</v>
      </c>
      <c r="P8" s="5" t="s">
        <v>158</v>
      </c>
      <c r="Q8" s="11" t="s">
        <v>159</v>
      </c>
      <c r="R8" s="6" t="s">
        <v>150</v>
      </c>
      <c r="S8" s="12">
        <v>43299</v>
      </c>
      <c r="T8" s="13">
        <f>1673098.52/1.16</f>
        <v>1442326.3103448276</v>
      </c>
      <c r="U8" s="13">
        <f>+T8*1.16</f>
        <v>1673098.5199999998</v>
      </c>
      <c r="V8" s="14">
        <v>1</v>
      </c>
      <c r="W8" s="14">
        <v>1500001</v>
      </c>
      <c r="X8" s="5" t="s">
        <v>160</v>
      </c>
      <c r="Y8" s="5"/>
      <c r="Z8" s="5" t="s">
        <v>161</v>
      </c>
      <c r="AA8" s="8" t="s">
        <v>153</v>
      </c>
      <c r="AB8" s="13">
        <f>+U8*0.4</f>
        <v>669239.40799999994</v>
      </c>
      <c r="AC8" s="12">
        <v>43304</v>
      </c>
      <c r="AD8" s="12">
        <v>43393</v>
      </c>
      <c r="AE8" s="7" t="s">
        <v>302</v>
      </c>
      <c r="AF8" s="5"/>
      <c r="AG8" s="5" t="s">
        <v>162</v>
      </c>
      <c r="AH8" s="5" t="s">
        <v>162</v>
      </c>
      <c r="AI8" s="5">
        <v>1</v>
      </c>
      <c r="AJ8" s="5" t="s">
        <v>117</v>
      </c>
      <c r="AK8" s="5">
        <v>1</v>
      </c>
      <c r="AL8" s="5" t="s">
        <v>163</v>
      </c>
      <c r="AM8" s="5"/>
      <c r="AN8" s="5"/>
      <c r="AO8" s="5"/>
      <c r="AP8" s="5"/>
      <c r="AQ8" s="5" t="s">
        <v>164</v>
      </c>
      <c r="AR8" s="4">
        <v>43392</v>
      </c>
      <c r="AS8" s="4">
        <v>43392</v>
      </c>
      <c r="AT8" s="5"/>
    </row>
    <row r="9" spans="1:46" ht="198" x14ac:dyDescent="0.25">
      <c r="A9" s="5">
        <v>2018</v>
      </c>
      <c r="B9" s="4">
        <v>43282</v>
      </c>
      <c r="C9" s="4">
        <v>43373</v>
      </c>
      <c r="D9" s="5" t="s">
        <v>109</v>
      </c>
      <c r="E9" s="5" t="s">
        <v>111</v>
      </c>
      <c r="F9" s="6" t="s">
        <v>165</v>
      </c>
      <c r="G9" s="5" t="s">
        <v>166</v>
      </c>
      <c r="H9" s="7" t="s">
        <v>167</v>
      </c>
      <c r="I9" s="8" t="s">
        <v>168</v>
      </c>
      <c r="J9" s="3">
        <v>2</v>
      </c>
      <c r="K9" s="10"/>
      <c r="L9" s="10"/>
      <c r="M9" s="10"/>
      <c r="N9" s="6" t="s">
        <v>169</v>
      </c>
      <c r="O9" s="15" t="s">
        <v>170</v>
      </c>
      <c r="P9" s="5" t="s">
        <v>158</v>
      </c>
      <c r="Q9" s="11" t="s">
        <v>159</v>
      </c>
      <c r="R9" s="6" t="s">
        <v>165</v>
      </c>
      <c r="S9" s="12">
        <v>43294</v>
      </c>
      <c r="T9" s="16">
        <f>585536.94/1.16</f>
        <v>504773.22413793101</v>
      </c>
      <c r="U9" s="16">
        <f t="shared" ref="U9:U19" si="0">+T9*1.16</f>
        <v>585536.93999999994</v>
      </c>
      <c r="V9" s="14">
        <v>1</v>
      </c>
      <c r="W9" s="14">
        <v>1500001</v>
      </c>
      <c r="X9" s="5" t="s">
        <v>160</v>
      </c>
      <c r="Y9" s="5"/>
      <c r="Z9" s="5" t="s">
        <v>161</v>
      </c>
      <c r="AA9" s="8" t="s">
        <v>168</v>
      </c>
      <c r="AB9" s="16">
        <f t="shared" ref="AB9:AB19" si="1">+U9*0.4</f>
        <v>234214.77599999998</v>
      </c>
      <c r="AC9" s="12">
        <v>43297</v>
      </c>
      <c r="AD9" s="12">
        <v>43388</v>
      </c>
      <c r="AE9" s="7" t="s">
        <v>171</v>
      </c>
      <c r="AF9" s="5"/>
      <c r="AG9" s="5" t="s">
        <v>162</v>
      </c>
      <c r="AH9" s="5" t="s">
        <v>162</v>
      </c>
      <c r="AI9" s="5">
        <v>1</v>
      </c>
      <c r="AJ9" s="5" t="s">
        <v>117</v>
      </c>
      <c r="AK9" s="5">
        <v>1</v>
      </c>
      <c r="AL9" s="5" t="s">
        <v>163</v>
      </c>
      <c r="AM9" s="5"/>
      <c r="AN9" s="5"/>
      <c r="AO9" s="5"/>
      <c r="AP9" s="5"/>
      <c r="AQ9" s="5" t="s">
        <v>164</v>
      </c>
      <c r="AR9" s="4">
        <v>43392</v>
      </c>
      <c r="AS9" s="4">
        <v>43392</v>
      </c>
      <c r="AT9" s="5"/>
    </row>
    <row r="10" spans="1:46" ht="115.5" x14ac:dyDescent="0.25">
      <c r="A10" s="5">
        <v>2018</v>
      </c>
      <c r="B10" s="4">
        <v>43282</v>
      </c>
      <c r="C10" s="4">
        <v>43373</v>
      </c>
      <c r="D10" s="5" t="s">
        <v>109</v>
      </c>
      <c r="E10" s="5" t="s">
        <v>111</v>
      </c>
      <c r="F10" s="6" t="s">
        <v>172</v>
      </c>
      <c r="G10" s="5" t="s">
        <v>173</v>
      </c>
      <c r="H10" s="7" t="s">
        <v>174</v>
      </c>
      <c r="I10" s="8" t="s">
        <v>175</v>
      </c>
      <c r="J10" s="3">
        <v>3</v>
      </c>
      <c r="K10" s="10"/>
      <c r="L10" s="10"/>
      <c r="M10" s="10"/>
      <c r="N10" s="6" t="s">
        <v>176</v>
      </c>
      <c r="O10" s="15" t="s">
        <v>177</v>
      </c>
      <c r="P10" s="5" t="s">
        <v>158</v>
      </c>
      <c r="Q10" s="11" t="s">
        <v>159</v>
      </c>
      <c r="R10" s="6" t="s">
        <v>172</v>
      </c>
      <c r="S10" s="12">
        <v>43305</v>
      </c>
      <c r="T10" s="16">
        <f>1691923.8/1.16</f>
        <v>1458555.0000000002</v>
      </c>
      <c r="U10" s="16">
        <f t="shared" si="0"/>
        <v>1691923.8</v>
      </c>
      <c r="V10" s="14">
        <v>1</v>
      </c>
      <c r="W10" s="14">
        <v>1500001</v>
      </c>
      <c r="X10" s="5" t="s">
        <v>160</v>
      </c>
      <c r="Y10" s="5"/>
      <c r="Z10" s="5" t="s">
        <v>161</v>
      </c>
      <c r="AA10" s="8" t="s">
        <v>175</v>
      </c>
      <c r="AB10" s="16">
        <f t="shared" si="1"/>
        <v>676769.52</v>
      </c>
      <c r="AC10" s="12">
        <v>43311</v>
      </c>
      <c r="AD10" s="12">
        <v>43465</v>
      </c>
      <c r="AE10" s="7" t="s">
        <v>178</v>
      </c>
      <c r="AF10" s="5"/>
      <c r="AG10" s="5" t="s">
        <v>162</v>
      </c>
      <c r="AH10" s="5" t="s">
        <v>162</v>
      </c>
      <c r="AI10" s="5">
        <v>1</v>
      </c>
      <c r="AJ10" s="5" t="s">
        <v>117</v>
      </c>
      <c r="AK10" s="5">
        <v>1</v>
      </c>
      <c r="AL10" s="5" t="s">
        <v>163</v>
      </c>
      <c r="AM10" s="5"/>
      <c r="AN10" s="5"/>
      <c r="AO10" s="5"/>
      <c r="AP10" s="5"/>
      <c r="AQ10" s="5" t="s">
        <v>164</v>
      </c>
      <c r="AR10" s="4">
        <v>43392</v>
      </c>
      <c r="AS10" s="4">
        <v>43392</v>
      </c>
      <c r="AT10" s="5"/>
    </row>
    <row r="11" spans="1:46" ht="264" x14ac:dyDescent="0.25">
      <c r="A11" s="5">
        <v>2018</v>
      </c>
      <c r="B11" s="4">
        <v>43282</v>
      </c>
      <c r="C11" s="4">
        <v>43373</v>
      </c>
      <c r="D11" s="5" t="s">
        <v>109</v>
      </c>
      <c r="E11" s="5" t="s">
        <v>111</v>
      </c>
      <c r="F11" s="6" t="s">
        <v>179</v>
      </c>
      <c r="G11" s="5" t="s">
        <v>180</v>
      </c>
      <c r="H11" s="7" t="s">
        <v>181</v>
      </c>
      <c r="I11" s="8" t="s">
        <v>182</v>
      </c>
      <c r="J11" s="3">
        <v>4</v>
      </c>
      <c r="K11" s="10"/>
      <c r="L11" s="10"/>
      <c r="M11" s="10"/>
      <c r="N11" s="17" t="s">
        <v>183</v>
      </c>
      <c r="O11" s="15" t="s">
        <v>184</v>
      </c>
      <c r="P11" s="5" t="s">
        <v>158</v>
      </c>
      <c r="Q11" s="11" t="s">
        <v>159</v>
      </c>
      <c r="R11" s="6" t="s">
        <v>179</v>
      </c>
      <c r="S11" s="12">
        <v>43313</v>
      </c>
      <c r="T11" s="16">
        <f>35455.68/1.16</f>
        <v>30565.241379310348</v>
      </c>
      <c r="U11" s="16">
        <f t="shared" si="0"/>
        <v>35455.68</v>
      </c>
      <c r="V11" s="14">
        <v>1</v>
      </c>
      <c r="W11" s="14">
        <v>1500001</v>
      </c>
      <c r="X11" s="5" t="s">
        <v>160</v>
      </c>
      <c r="Y11" s="5"/>
      <c r="Z11" s="5" t="s">
        <v>161</v>
      </c>
      <c r="AA11" s="8" t="s">
        <v>182</v>
      </c>
      <c r="AB11" s="16">
        <f t="shared" si="1"/>
        <v>14182.272000000001</v>
      </c>
      <c r="AC11" s="12">
        <v>43318</v>
      </c>
      <c r="AD11" s="12">
        <v>43360</v>
      </c>
      <c r="AE11" s="7" t="s">
        <v>185</v>
      </c>
      <c r="AF11" s="5"/>
      <c r="AG11" s="5" t="s">
        <v>162</v>
      </c>
      <c r="AH11" s="5" t="s">
        <v>162</v>
      </c>
      <c r="AI11" s="5">
        <v>1</v>
      </c>
      <c r="AJ11" s="5" t="s">
        <v>117</v>
      </c>
      <c r="AK11" s="5">
        <v>1</v>
      </c>
      <c r="AL11" s="5" t="s">
        <v>163</v>
      </c>
      <c r="AM11" s="5"/>
      <c r="AN11" s="5"/>
      <c r="AO11" s="5"/>
      <c r="AP11" s="5"/>
      <c r="AQ11" s="5" t="s">
        <v>164</v>
      </c>
      <c r="AR11" s="4">
        <v>43392</v>
      </c>
      <c r="AS11" s="4">
        <v>43392</v>
      </c>
      <c r="AT11" s="5"/>
    </row>
    <row r="12" spans="1:46" ht="165" x14ac:dyDescent="0.25">
      <c r="A12" s="5">
        <v>2018</v>
      </c>
      <c r="B12" s="4">
        <v>43282</v>
      </c>
      <c r="C12" s="4">
        <v>43373</v>
      </c>
      <c r="D12" s="5" t="s">
        <v>109</v>
      </c>
      <c r="E12" s="5" t="s">
        <v>111</v>
      </c>
      <c r="F12" s="6" t="s">
        <v>186</v>
      </c>
      <c r="G12" s="5" t="s">
        <v>187</v>
      </c>
      <c r="H12" s="7" t="s">
        <v>188</v>
      </c>
      <c r="I12" s="8" t="s">
        <v>189</v>
      </c>
      <c r="J12" s="3">
        <v>5</v>
      </c>
      <c r="K12" s="10"/>
      <c r="L12" s="10"/>
      <c r="M12" s="10"/>
      <c r="N12" s="6" t="s">
        <v>190</v>
      </c>
      <c r="O12" s="15" t="s">
        <v>191</v>
      </c>
      <c r="P12" s="5" t="s">
        <v>158</v>
      </c>
      <c r="Q12" s="11" t="s">
        <v>159</v>
      </c>
      <c r="R12" s="6" t="s">
        <v>192</v>
      </c>
      <c r="S12" s="12">
        <v>43321</v>
      </c>
      <c r="T12" s="16">
        <f>3872528.64/1.16</f>
        <v>3338386.7586206901</v>
      </c>
      <c r="U12" s="16">
        <f t="shared" si="0"/>
        <v>3872528.64</v>
      </c>
      <c r="V12" s="14">
        <v>1</v>
      </c>
      <c r="W12" s="14">
        <v>1500001</v>
      </c>
      <c r="X12" s="5" t="s">
        <v>160</v>
      </c>
      <c r="Y12" s="5"/>
      <c r="Z12" s="5" t="s">
        <v>161</v>
      </c>
      <c r="AA12" s="8" t="s">
        <v>189</v>
      </c>
      <c r="AB12" s="16">
        <f t="shared" si="1"/>
        <v>1549011.4560000002</v>
      </c>
      <c r="AC12" s="12">
        <v>43327</v>
      </c>
      <c r="AD12" s="12">
        <v>43416</v>
      </c>
      <c r="AE12" s="7" t="s">
        <v>193</v>
      </c>
      <c r="AF12" s="5"/>
      <c r="AG12" s="5" t="s">
        <v>162</v>
      </c>
      <c r="AH12" s="5" t="s">
        <v>162</v>
      </c>
      <c r="AI12" s="5">
        <v>1</v>
      </c>
      <c r="AJ12" s="5" t="s">
        <v>117</v>
      </c>
      <c r="AK12" s="5">
        <v>1</v>
      </c>
      <c r="AL12" s="5" t="s">
        <v>163</v>
      </c>
      <c r="AM12" s="5"/>
      <c r="AN12" s="5"/>
      <c r="AO12" s="5"/>
      <c r="AP12" s="5"/>
      <c r="AQ12" s="5" t="s">
        <v>164</v>
      </c>
      <c r="AR12" s="4">
        <v>43392</v>
      </c>
      <c r="AS12" s="4">
        <v>43392</v>
      </c>
      <c r="AT12" s="5"/>
    </row>
    <row r="13" spans="1:46" ht="99" x14ac:dyDescent="0.25">
      <c r="A13" s="5">
        <v>2018</v>
      </c>
      <c r="B13" s="4">
        <v>43282</v>
      </c>
      <c r="C13" s="4">
        <v>43373</v>
      </c>
      <c r="D13" s="5" t="s">
        <v>109</v>
      </c>
      <c r="E13" s="5" t="s">
        <v>111</v>
      </c>
      <c r="F13" s="6" t="s">
        <v>194</v>
      </c>
      <c r="G13" s="5" t="s">
        <v>195</v>
      </c>
      <c r="H13" s="7" t="s">
        <v>196</v>
      </c>
      <c r="I13" s="8" t="s">
        <v>197</v>
      </c>
      <c r="J13" s="3">
        <v>6</v>
      </c>
      <c r="K13" s="10"/>
      <c r="L13" s="10"/>
      <c r="M13" s="10"/>
      <c r="N13" s="6" t="s">
        <v>198</v>
      </c>
      <c r="O13" s="18" t="s">
        <v>199</v>
      </c>
      <c r="P13" s="5" t="s">
        <v>158</v>
      </c>
      <c r="Q13" s="11" t="s">
        <v>159</v>
      </c>
      <c r="R13" s="6" t="s">
        <v>194</v>
      </c>
      <c r="S13" s="12">
        <v>43346</v>
      </c>
      <c r="T13" s="16">
        <f>1712519.6/1.16</f>
        <v>1476310.0000000002</v>
      </c>
      <c r="U13" s="16">
        <f t="shared" si="0"/>
        <v>1712519.6</v>
      </c>
      <c r="V13" s="14">
        <v>1</v>
      </c>
      <c r="W13" s="14">
        <v>1500001</v>
      </c>
      <c r="X13" s="5" t="s">
        <v>160</v>
      </c>
      <c r="Y13" s="5"/>
      <c r="Z13" s="5" t="s">
        <v>161</v>
      </c>
      <c r="AA13" s="8" t="s">
        <v>197</v>
      </c>
      <c r="AB13" s="16">
        <f t="shared" si="1"/>
        <v>685007.84000000008</v>
      </c>
      <c r="AC13" s="12">
        <v>43353</v>
      </c>
      <c r="AD13" s="12">
        <v>43436</v>
      </c>
      <c r="AE13" s="7" t="s">
        <v>200</v>
      </c>
      <c r="AF13" s="5"/>
      <c r="AG13" s="5" t="s">
        <v>162</v>
      </c>
      <c r="AH13" s="5" t="s">
        <v>162</v>
      </c>
      <c r="AI13" s="5">
        <v>1</v>
      </c>
      <c r="AJ13" s="5" t="s">
        <v>117</v>
      </c>
      <c r="AK13" s="5">
        <v>1</v>
      </c>
      <c r="AL13" s="5" t="s">
        <v>163</v>
      </c>
      <c r="AM13" s="5"/>
      <c r="AN13" s="5"/>
      <c r="AO13" s="5"/>
      <c r="AP13" s="5"/>
      <c r="AQ13" s="5" t="s">
        <v>164</v>
      </c>
      <c r="AR13" s="4">
        <v>43392</v>
      </c>
      <c r="AS13" s="4">
        <v>43392</v>
      </c>
      <c r="AT13" s="5"/>
    </row>
    <row r="14" spans="1:46" ht="99" x14ac:dyDescent="0.25">
      <c r="A14" s="5">
        <v>2018</v>
      </c>
      <c r="B14" s="4">
        <v>43282</v>
      </c>
      <c r="C14" s="4">
        <v>43373</v>
      </c>
      <c r="D14" s="5" t="s">
        <v>109</v>
      </c>
      <c r="E14" s="5" t="s">
        <v>111</v>
      </c>
      <c r="F14" s="6" t="s">
        <v>201</v>
      </c>
      <c r="G14" s="5" t="s">
        <v>202</v>
      </c>
      <c r="H14" s="7" t="s">
        <v>203</v>
      </c>
      <c r="I14" s="8" t="s">
        <v>204</v>
      </c>
      <c r="J14" s="3">
        <v>7</v>
      </c>
      <c r="K14" s="10"/>
      <c r="L14" s="10"/>
      <c r="M14" s="10"/>
      <c r="N14" s="6" t="s">
        <v>205</v>
      </c>
      <c r="O14" s="18" t="s">
        <v>206</v>
      </c>
      <c r="P14" s="5" t="s">
        <v>158</v>
      </c>
      <c r="Q14" s="11" t="s">
        <v>159</v>
      </c>
      <c r="R14" s="6" t="s">
        <v>201</v>
      </c>
      <c r="S14" s="12">
        <v>43362</v>
      </c>
      <c r="T14" s="16">
        <f>160064.42/1.16</f>
        <v>137986.56896551728</v>
      </c>
      <c r="U14" s="16">
        <f t="shared" si="0"/>
        <v>160064.42000000004</v>
      </c>
      <c r="V14" s="14">
        <v>1</v>
      </c>
      <c r="W14" s="14">
        <v>1500001</v>
      </c>
      <c r="X14" s="5" t="s">
        <v>160</v>
      </c>
      <c r="Y14" s="5"/>
      <c r="Z14" s="5" t="s">
        <v>161</v>
      </c>
      <c r="AA14" s="8" t="s">
        <v>204</v>
      </c>
      <c r="AB14" s="16">
        <f t="shared" si="1"/>
        <v>64025.768000000018</v>
      </c>
      <c r="AC14" s="12">
        <v>43367</v>
      </c>
      <c r="AD14" s="12">
        <v>43392</v>
      </c>
      <c r="AE14" s="7" t="s">
        <v>207</v>
      </c>
      <c r="AF14" s="5"/>
      <c r="AG14" s="5" t="s">
        <v>162</v>
      </c>
      <c r="AH14" s="5" t="s">
        <v>162</v>
      </c>
      <c r="AI14" s="5">
        <v>1</v>
      </c>
      <c r="AJ14" s="5" t="s">
        <v>117</v>
      </c>
      <c r="AK14" s="5">
        <v>1</v>
      </c>
      <c r="AL14" s="5" t="s">
        <v>163</v>
      </c>
      <c r="AM14" s="5"/>
      <c r="AN14" s="5"/>
      <c r="AO14" s="5"/>
      <c r="AP14" s="5"/>
      <c r="AQ14" s="5" t="s">
        <v>164</v>
      </c>
      <c r="AR14" s="4">
        <v>43392</v>
      </c>
      <c r="AS14" s="4">
        <v>43392</v>
      </c>
      <c r="AT14" s="5"/>
    </row>
    <row r="15" spans="1:46" ht="148.5" x14ac:dyDescent="0.25">
      <c r="A15" s="5">
        <v>2018</v>
      </c>
      <c r="B15" s="4">
        <v>43282</v>
      </c>
      <c r="C15" s="4">
        <v>43373</v>
      </c>
      <c r="D15" s="5" t="s">
        <v>109</v>
      </c>
      <c r="E15" s="5" t="s">
        <v>111</v>
      </c>
      <c r="F15" s="6" t="s">
        <v>208</v>
      </c>
      <c r="G15" s="5" t="s">
        <v>209</v>
      </c>
      <c r="H15" s="7" t="s">
        <v>210</v>
      </c>
      <c r="I15" s="8" t="s">
        <v>211</v>
      </c>
      <c r="J15" s="3">
        <v>8</v>
      </c>
      <c r="K15" s="10"/>
      <c r="L15" s="10"/>
      <c r="M15" s="10"/>
      <c r="N15" s="6" t="s">
        <v>212</v>
      </c>
      <c r="O15" s="18" t="s">
        <v>213</v>
      </c>
      <c r="P15" s="5" t="s">
        <v>158</v>
      </c>
      <c r="Q15" s="11" t="s">
        <v>159</v>
      </c>
      <c r="R15" s="6" t="s">
        <v>208</v>
      </c>
      <c r="S15" s="12">
        <v>43304</v>
      </c>
      <c r="T15" s="16">
        <f>269120/1.16</f>
        <v>232000.00000000003</v>
      </c>
      <c r="U15" s="16">
        <f t="shared" si="0"/>
        <v>269120</v>
      </c>
      <c r="V15" s="14">
        <v>1</v>
      </c>
      <c r="W15" s="14">
        <v>1500001</v>
      </c>
      <c r="X15" s="5" t="s">
        <v>160</v>
      </c>
      <c r="Y15" s="5"/>
      <c r="Z15" s="5" t="s">
        <v>161</v>
      </c>
      <c r="AA15" s="8" t="s">
        <v>211</v>
      </c>
      <c r="AB15" s="16">
        <f t="shared" si="1"/>
        <v>107648</v>
      </c>
      <c r="AC15" s="12">
        <v>43311</v>
      </c>
      <c r="AD15" s="12">
        <v>43465</v>
      </c>
      <c r="AE15" s="7" t="s">
        <v>214</v>
      </c>
      <c r="AF15" s="5"/>
      <c r="AG15" s="5" t="s">
        <v>162</v>
      </c>
      <c r="AH15" s="5" t="s">
        <v>162</v>
      </c>
      <c r="AI15" s="5">
        <v>1</v>
      </c>
      <c r="AJ15" s="5" t="s">
        <v>117</v>
      </c>
      <c r="AK15" s="5">
        <v>1</v>
      </c>
      <c r="AL15" s="5" t="s">
        <v>163</v>
      </c>
      <c r="AM15" s="5"/>
      <c r="AN15" s="5"/>
      <c r="AO15" s="5"/>
      <c r="AP15" s="5"/>
      <c r="AQ15" s="5" t="s">
        <v>164</v>
      </c>
      <c r="AR15" s="4">
        <v>43392</v>
      </c>
      <c r="AS15" s="4">
        <v>43392</v>
      </c>
      <c r="AT15" s="5"/>
    </row>
    <row r="16" spans="1:46" ht="379.5" x14ac:dyDescent="0.25">
      <c r="A16" s="5">
        <v>2018</v>
      </c>
      <c r="B16" s="4">
        <v>43282</v>
      </c>
      <c r="C16" s="4">
        <v>43373</v>
      </c>
      <c r="D16" s="5" t="s">
        <v>109</v>
      </c>
      <c r="E16" s="5" t="s">
        <v>111</v>
      </c>
      <c r="F16" s="6" t="s">
        <v>215</v>
      </c>
      <c r="G16" s="5" t="s">
        <v>216</v>
      </c>
      <c r="H16" s="7" t="s">
        <v>217</v>
      </c>
      <c r="I16" s="8" t="s">
        <v>218</v>
      </c>
      <c r="J16" s="3">
        <v>9</v>
      </c>
      <c r="K16" s="10"/>
      <c r="L16" s="10"/>
      <c r="M16" s="10"/>
      <c r="N16" s="6" t="s">
        <v>219</v>
      </c>
      <c r="O16" s="18" t="s">
        <v>220</v>
      </c>
      <c r="P16" s="5" t="s">
        <v>158</v>
      </c>
      <c r="Q16" s="11" t="s">
        <v>159</v>
      </c>
      <c r="R16" s="6" t="s">
        <v>215</v>
      </c>
      <c r="S16" s="12">
        <v>43364</v>
      </c>
      <c r="T16" s="16">
        <f>1046937.6/1.16</f>
        <v>902532.41379310354</v>
      </c>
      <c r="U16" s="16">
        <f t="shared" si="0"/>
        <v>1046937.6</v>
      </c>
      <c r="V16" s="14">
        <v>1</v>
      </c>
      <c r="W16" s="14">
        <v>1500001</v>
      </c>
      <c r="X16" s="5" t="s">
        <v>160</v>
      </c>
      <c r="Y16" s="5"/>
      <c r="Z16" s="5" t="s">
        <v>161</v>
      </c>
      <c r="AA16" s="8" t="s">
        <v>218</v>
      </c>
      <c r="AB16" s="16">
        <f t="shared" si="1"/>
        <v>418775.04000000004</v>
      </c>
      <c r="AC16" s="12">
        <v>43369</v>
      </c>
      <c r="AD16" s="12">
        <v>43465</v>
      </c>
      <c r="AE16" s="7" t="s">
        <v>221</v>
      </c>
      <c r="AF16" s="5"/>
      <c r="AG16" s="5" t="s">
        <v>162</v>
      </c>
      <c r="AH16" s="5" t="s">
        <v>162</v>
      </c>
      <c r="AI16" s="5">
        <v>1</v>
      </c>
      <c r="AJ16" s="5" t="s">
        <v>117</v>
      </c>
      <c r="AK16" s="5">
        <v>1</v>
      </c>
      <c r="AL16" s="5" t="s">
        <v>163</v>
      </c>
      <c r="AM16" s="5"/>
      <c r="AN16" s="5"/>
      <c r="AO16" s="5"/>
      <c r="AP16" s="5"/>
      <c r="AQ16" s="5" t="s">
        <v>164</v>
      </c>
      <c r="AR16" s="4">
        <v>43392</v>
      </c>
      <c r="AS16" s="4">
        <v>43392</v>
      </c>
      <c r="AT16" s="5"/>
    </row>
    <row r="17" spans="1:46" ht="49.5" x14ac:dyDescent="0.25">
      <c r="A17" s="5">
        <v>2018</v>
      </c>
      <c r="B17" s="4">
        <v>43282</v>
      </c>
      <c r="C17" s="4">
        <v>43373</v>
      </c>
      <c r="D17" s="5" t="s">
        <v>109</v>
      </c>
      <c r="E17" s="5" t="s">
        <v>111</v>
      </c>
      <c r="F17" s="6" t="s">
        <v>222</v>
      </c>
      <c r="G17" s="5" t="s">
        <v>223</v>
      </c>
      <c r="H17" s="7" t="s">
        <v>224</v>
      </c>
      <c r="I17" s="8" t="s">
        <v>225</v>
      </c>
      <c r="J17" s="3">
        <v>10</v>
      </c>
      <c r="K17" s="10"/>
      <c r="L17" s="10"/>
      <c r="M17" s="10"/>
      <c r="N17" s="6" t="s">
        <v>226</v>
      </c>
      <c r="O17" s="18" t="s">
        <v>227</v>
      </c>
      <c r="P17" s="5" t="s">
        <v>158</v>
      </c>
      <c r="Q17" s="11" t="s">
        <v>159</v>
      </c>
      <c r="R17" s="6" t="s">
        <v>222</v>
      </c>
      <c r="S17" s="12">
        <v>43369</v>
      </c>
      <c r="T17" s="16">
        <f>713786.28/1.16</f>
        <v>615333.00000000012</v>
      </c>
      <c r="U17" s="16">
        <f t="shared" si="0"/>
        <v>713786.28</v>
      </c>
      <c r="V17" s="14">
        <v>1</v>
      </c>
      <c r="W17" s="14">
        <v>1500001</v>
      </c>
      <c r="X17" s="5" t="s">
        <v>160</v>
      </c>
      <c r="Y17" s="5"/>
      <c r="Z17" s="5" t="s">
        <v>161</v>
      </c>
      <c r="AA17" s="8" t="s">
        <v>225</v>
      </c>
      <c r="AB17" s="16">
        <f t="shared" si="1"/>
        <v>285514.51200000005</v>
      </c>
      <c r="AC17" s="12">
        <v>43374</v>
      </c>
      <c r="AD17" s="12">
        <v>43465</v>
      </c>
      <c r="AE17" s="7" t="s">
        <v>228</v>
      </c>
      <c r="AF17" s="5"/>
      <c r="AG17" s="5" t="s">
        <v>162</v>
      </c>
      <c r="AH17" s="5" t="s">
        <v>162</v>
      </c>
      <c r="AI17" s="5">
        <v>1</v>
      </c>
      <c r="AJ17" s="5" t="s">
        <v>117</v>
      </c>
      <c r="AK17" s="5">
        <v>1</v>
      </c>
      <c r="AL17" s="5" t="s">
        <v>163</v>
      </c>
      <c r="AM17" s="5"/>
      <c r="AN17" s="5"/>
      <c r="AO17" s="5"/>
      <c r="AP17" s="5"/>
      <c r="AQ17" s="5" t="s">
        <v>164</v>
      </c>
      <c r="AR17" s="4">
        <v>43392</v>
      </c>
      <c r="AS17" s="4">
        <v>43392</v>
      </c>
      <c r="AT17" s="5"/>
    </row>
    <row r="18" spans="1:46" ht="280.5" x14ac:dyDescent="0.25">
      <c r="A18" s="5">
        <v>2018</v>
      </c>
      <c r="B18" s="4">
        <v>43282</v>
      </c>
      <c r="C18" s="4">
        <v>43373</v>
      </c>
      <c r="D18" s="5" t="s">
        <v>109</v>
      </c>
      <c r="E18" s="5" t="s">
        <v>111</v>
      </c>
      <c r="F18" s="6" t="s">
        <v>229</v>
      </c>
      <c r="G18" s="5" t="s">
        <v>230</v>
      </c>
      <c r="H18" s="7" t="s">
        <v>231</v>
      </c>
      <c r="I18" s="8" t="s">
        <v>232</v>
      </c>
      <c r="J18" s="3">
        <v>11</v>
      </c>
      <c r="K18" s="10"/>
      <c r="L18" s="10"/>
      <c r="M18" s="10"/>
      <c r="N18" s="6" t="s">
        <v>233</v>
      </c>
      <c r="O18" s="18" t="s">
        <v>234</v>
      </c>
      <c r="P18" s="5" t="s">
        <v>158</v>
      </c>
      <c r="Q18" s="11" t="s">
        <v>159</v>
      </c>
      <c r="R18" s="6" t="s">
        <v>229</v>
      </c>
      <c r="S18" s="12">
        <v>43368</v>
      </c>
      <c r="T18" s="16">
        <f>681054.08/1.16</f>
        <v>587115.58620689658</v>
      </c>
      <c r="U18" s="16">
        <f t="shared" si="0"/>
        <v>681054.08</v>
      </c>
      <c r="V18" s="14">
        <v>1</v>
      </c>
      <c r="W18" s="14">
        <v>1500001</v>
      </c>
      <c r="X18" s="5" t="s">
        <v>160</v>
      </c>
      <c r="Y18" s="5"/>
      <c r="Z18" s="5" t="s">
        <v>161</v>
      </c>
      <c r="AA18" s="8" t="s">
        <v>232</v>
      </c>
      <c r="AB18" s="16">
        <f t="shared" si="1"/>
        <v>272421.63199999998</v>
      </c>
      <c r="AC18" s="12">
        <v>43374</v>
      </c>
      <c r="AD18" s="12">
        <v>43415</v>
      </c>
      <c r="AE18" s="7" t="s">
        <v>235</v>
      </c>
      <c r="AF18" s="5"/>
      <c r="AG18" s="5" t="s">
        <v>162</v>
      </c>
      <c r="AH18" s="5" t="s">
        <v>162</v>
      </c>
      <c r="AI18" s="5">
        <v>1</v>
      </c>
      <c r="AJ18" s="5" t="s">
        <v>117</v>
      </c>
      <c r="AK18" s="5">
        <v>1</v>
      </c>
      <c r="AL18" s="5" t="s">
        <v>163</v>
      </c>
      <c r="AM18" s="5"/>
      <c r="AN18" s="5"/>
      <c r="AO18" s="5"/>
      <c r="AP18" s="5"/>
      <c r="AQ18" s="5" t="s">
        <v>164</v>
      </c>
      <c r="AR18" s="4">
        <v>43392</v>
      </c>
      <c r="AS18" s="4">
        <v>43392</v>
      </c>
      <c r="AT18" s="5"/>
    </row>
    <row r="19" spans="1:46" ht="280.5" x14ac:dyDescent="0.25">
      <c r="A19" s="5">
        <v>2018</v>
      </c>
      <c r="B19" s="4">
        <v>43282</v>
      </c>
      <c r="C19" s="4">
        <v>43373</v>
      </c>
      <c r="D19" s="5" t="s">
        <v>109</v>
      </c>
      <c r="E19" s="5" t="s">
        <v>111</v>
      </c>
      <c r="F19" s="6" t="s">
        <v>236</v>
      </c>
      <c r="G19" s="5" t="s">
        <v>237</v>
      </c>
      <c r="H19" s="7" t="s">
        <v>238</v>
      </c>
      <c r="I19" s="8" t="s">
        <v>239</v>
      </c>
      <c r="J19" s="3">
        <v>12</v>
      </c>
      <c r="K19" s="10"/>
      <c r="L19" s="10"/>
      <c r="M19" s="10"/>
      <c r="N19" s="6" t="s">
        <v>240</v>
      </c>
      <c r="O19" s="18" t="s">
        <v>241</v>
      </c>
      <c r="P19" s="5" t="s">
        <v>158</v>
      </c>
      <c r="Q19" s="11" t="s">
        <v>159</v>
      </c>
      <c r="R19" s="6" t="s">
        <v>236</v>
      </c>
      <c r="S19" s="12">
        <v>43368</v>
      </c>
      <c r="T19" s="16">
        <f>1467704.01/1.16</f>
        <v>1265262.0775862071</v>
      </c>
      <c r="U19" s="16">
        <f t="shared" si="0"/>
        <v>1467704.01</v>
      </c>
      <c r="V19" s="14">
        <v>1</v>
      </c>
      <c r="W19" s="14">
        <v>1500001</v>
      </c>
      <c r="X19" s="5" t="s">
        <v>160</v>
      </c>
      <c r="Y19" s="5"/>
      <c r="Z19" s="5" t="s">
        <v>161</v>
      </c>
      <c r="AA19" s="8" t="s">
        <v>239</v>
      </c>
      <c r="AB19" s="16">
        <f t="shared" si="1"/>
        <v>587081.60400000005</v>
      </c>
      <c r="AC19" s="12">
        <v>43374</v>
      </c>
      <c r="AD19" s="12">
        <v>43433</v>
      </c>
      <c r="AE19" s="7" t="s">
        <v>242</v>
      </c>
      <c r="AF19" s="5"/>
      <c r="AG19" s="5" t="s">
        <v>162</v>
      </c>
      <c r="AH19" s="5" t="s">
        <v>162</v>
      </c>
      <c r="AI19" s="5">
        <v>1</v>
      </c>
      <c r="AJ19" s="5" t="s">
        <v>117</v>
      </c>
      <c r="AK19" s="5">
        <v>1</v>
      </c>
      <c r="AL19" s="5" t="s">
        <v>163</v>
      </c>
      <c r="AM19" s="5"/>
      <c r="AN19" s="5"/>
      <c r="AO19" s="5"/>
      <c r="AP19" s="5"/>
      <c r="AQ19" s="5" t="s">
        <v>164</v>
      </c>
      <c r="AR19" s="4">
        <v>43392</v>
      </c>
      <c r="AS19" s="4">
        <v>43392</v>
      </c>
      <c r="AT19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AE9" r:id="rId13"/>
    <hyperlink ref="AE10" r:id="rId14"/>
    <hyperlink ref="AE11" r:id="rId15"/>
    <hyperlink ref="AE12" r:id="rId16"/>
    <hyperlink ref="AE13" r:id="rId17"/>
    <hyperlink ref="AE14" r:id="rId18"/>
    <hyperlink ref="AE15" r:id="rId19"/>
    <hyperlink ref="AE16" r:id="rId20"/>
    <hyperlink ref="AE17" r:id="rId21"/>
    <hyperlink ref="AE18" r:id="rId22"/>
    <hyperlink ref="AE19" r:id="rId23"/>
    <hyperlink ref="AE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3" workbookViewId="0">
      <selection activeCell="A4" sqref="A4:XFD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2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2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2" x14ac:dyDescent="0.25">
      <c r="A4">
        <v>1</v>
      </c>
      <c r="B4" t="s">
        <v>243</v>
      </c>
      <c r="C4" t="s">
        <v>244</v>
      </c>
      <c r="D4" t="s">
        <v>156</v>
      </c>
      <c r="F4" s="19"/>
    </row>
    <row r="5" spans="1:12" x14ac:dyDescent="0.25">
      <c r="A5">
        <v>1</v>
      </c>
      <c r="B5" s="20" t="s">
        <v>245</v>
      </c>
      <c r="C5" s="20" t="s">
        <v>246</v>
      </c>
      <c r="D5" s="20" t="s">
        <v>247</v>
      </c>
      <c r="E5" s="20"/>
      <c r="F5" s="21"/>
      <c r="L5" s="21"/>
    </row>
    <row r="6" spans="1:12" x14ac:dyDescent="0.25">
      <c r="A6">
        <v>1</v>
      </c>
      <c r="B6" s="20" t="s">
        <v>248</v>
      </c>
      <c r="C6" s="20" t="s">
        <v>249</v>
      </c>
      <c r="D6" s="20" t="s">
        <v>250</v>
      </c>
      <c r="E6" s="20"/>
      <c r="F6" s="21"/>
      <c r="L6" s="21"/>
    </row>
    <row r="7" spans="1:12" x14ac:dyDescent="0.25">
      <c r="A7" s="20">
        <v>2</v>
      </c>
      <c r="E7" s="20" t="s">
        <v>251</v>
      </c>
      <c r="F7" s="21"/>
      <c r="L7" s="21"/>
    </row>
    <row r="8" spans="1:12" x14ac:dyDescent="0.25">
      <c r="A8" s="20">
        <v>2</v>
      </c>
      <c r="E8" s="20" t="s">
        <v>252</v>
      </c>
      <c r="F8" s="19"/>
      <c r="L8" s="21"/>
    </row>
    <row r="9" spans="1:12" x14ac:dyDescent="0.25">
      <c r="A9" s="20">
        <v>2</v>
      </c>
      <c r="E9" s="20" t="s">
        <v>253</v>
      </c>
      <c r="F9" s="21"/>
      <c r="L9" s="21"/>
    </row>
    <row r="10" spans="1:12" x14ac:dyDescent="0.25">
      <c r="A10" s="20">
        <v>3</v>
      </c>
      <c r="E10" s="20" t="s">
        <v>176</v>
      </c>
      <c r="F10" s="21"/>
      <c r="L10" s="21"/>
    </row>
    <row r="11" spans="1:12" x14ac:dyDescent="0.25">
      <c r="A11" s="20">
        <v>3</v>
      </c>
      <c r="B11" t="s">
        <v>254</v>
      </c>
      <c r="C11" t="s">
        <v>255</v>
      </c>
      <c r="D11" t="s">
        <v>256</v>
      </c>
      <c r="E11" s="20"/>
      <c r="F11" s="21"/>
      <c r="L11" s="21"/>
    </row>
    <row r="12" spans="1:12" x14ac:dyDescent="0.25">
      <c r="A12" s="20">
        <v>3</v>
      </c>
      <c r="B12" t="s">
        <v>257</v>
      </c>
      <c r="C12" t="s">
        <v>258</v>
      </c>
      <c r="D12" t="s">
        <v>259</v>
      </c>
      <c r="E12" s="20"/>
      <c r="F12" s="21"/>
      <c r="L12" s="21"/>
    </row>
    <row r="13" spans="1:12" x14ac:dyDescent="0.25">
      <c r="A13" s="20">
        <v>4</v>
      </c>
      <c r="E13" s="20" t="s">
        <v>260</v>
      </c>
      <c r="F13" s="19"/>
      <c r="L13" s="21"/>
    </row>
    <row r="14" spans="1:12" x14ac:dyDescent="0.25">
      <c r="A14" s="20">
        <v>4</v>
      </c>
      <c r="E14" s="20" t="s">
        <v>251</v>
      </c>
      <c r="F14" s="21"/>
      <c r="L14" s="21"/>
    </row>
    <row r="15" spans="1:12" x14ac:dyDescent="0.25">
      <c r="A15" s="20">
        <v>4</v>
      </c>
      <c r="B15" t="s">
        <v>261</v>
      </c>
      <c r="C15" t="s">
        <v>262</v>
      </c>
      <c r="D15" t="s">
        <v>263</v>
      </c>
      <c r="F15" s="21"/>
      <c r="L15" s="21"/>
    </row>
    <row r="16" spans="1:12" x14ac:dyDescent="0.25">
      <c r="A16" s="20">
        <v>5</v>
      </c>
      <c r="B16" t="s">
        <v>264</v>
      </c>
      <c r="C16" t="s">
        <v>265</v>
      </c>
      <c r="D16" t="s">
        <v>266</v>
      </c>
      <c r="F16" s="21"/>
      <c r="L16" s="21"/>
    </row>
    <row r="17" spans="1:12" x14ac:dyDescent="0.25">
      <c r="A17" s="20">
        <v>5</v>
      </c>
      <c r="E17" t="s">
        <v>267</v>
      </c>
      <c r="F17" s="21"/>
      <c r="L17" s="21"/>
    </row>
    <row r="18" spans="1:12" x14ac:dyDescent="0.25">
      <c r="A18" s="20">
        <v>5</v>
      </c>
      <c r="B18" t="s">
        <v>268</v>
      </c>
      <c r="C18" t="s">
        <v>269</v>
      </c>
      <c r="D18" t="s">
        <v>270</v>
      </c>
      <c r="F18" s="21"/>
      <c r="L18" s="21"/>
    </row>
    <row r="19" spans="1:12" x14ac:dyDescent="0.25">
      <c r="A19" s="20">
        <v>6</v>
      </c>
      <c r="E19" t="s">
        <v>271</v>
      </c>
      <c r="F19" s="21"/>
      <c r="L19" s="21"/>
    </row>
    <row r="20" spans="1:12" x14ac:dyDescent="0.25">
      <c r="A20" s="20">
        <v>6</v>
      </c>
      <c r="B20" t="s">
        <v>243</v>
      </c>
      <c r="C20" t="s">
        <v>244</v>
      </c>
      <c r="D20" t="s">
        <v>156</v>
      </c>
      <c r="F20" s="21"/>
      <c r="L20" s="21"/>
    </row>
    <row r="21" spans="1:12" x14ac:dyDescent="0.25">
      <c r="A21" s="20">
        <v>6</v>
      </c>
      <c r="B21" t="s">
        <v>272</v>
      </c>
      <c r="C21" t="s">
        <v>273</v>
      </c>
      <c r="D21" t="s">
        <v>274</v>
      </c>
      <c r="F21" s="21"/>
      <c r="L21" s="21"/>
    </row>
    <row r="22" spans="1:12" x14ac:dyDescent="0.25">
      <c r="A22" s="20">
        <v>7</v>
      </c>
      <c r="B22" t="s">
        <v>264</v>
      </c>
      <c r="C22" t="s">
        <v>265</v>
      </c>
      <c r="D22" t="s">
        <v>266</v>
      </c>
      <c r="F22" s="21"/>
      <c r="L22" s="21"/>
    </row>
    <row r="23" spans="1:12" x14ac:dyDescent="0.25">
      <c r="A23" s="20">
        <v>7</v>
      </c>
      <c r="E23" t="s">
        <v>267</v>
      </c>
      <c r="F23" s="21"/>
      <c r="L23" s="21"/>
    </row>
    <row r="24" spans="1:12" x14ac:dyDescent="0.25">
      <c r="A24" s="20">
        <v>7</v>
      </c>
      <c r="B24" t="s">
        <v>268</v>
      </c>
      <c r="C24" t="s">
        <v>269</v>
      </c>
      <c r="D24" t="s">
        <v>270</v>
      </c>
      <c r="F24" s="21"/>
      <c r="L24" s="21"/>
    </row>
    <row r="25" spans="1:12" x14ac:dyDescent="0.25">
      <c r="A25" s="20">
        <v>8</v>
      </c>
      <c r="B25" t="s">
        <v>275</v>
      </c>
      <c r="C25" t="s">
        <v>276</v>
      </c>
      <c r="D25" t="s">
        <v>277</v>
      </c>
      <c r="F25" s="21"/>
      <c r="L25" s="21"/>
    </row>
    <row r="26" spans="1:12" x14ac:dyDescent="0.25">
      <c r="A26" s="20">
        <v>8</v>
      </c>
      <c r="B26" t="s">
        <v>278</v>
      </c>
      <c r="C26" t="s">
        <v>279</v>
      </c>
      <c r="D26" t="s">
        <v>280</v>
      </c>
    </row>
    <row r="27" spans="1:12" x14ac:dyDescent="0.25">
      <c r="A27" s="20">
        <v>8</v>
      </c>
      <c r="B27" t="s">
        <v>281</v>
      </c>
      <c r="C27" t="s">
        <v>282</v>
      </c>
      <c r="D27" t="s">
        <v>283</v>
      </c>
    </row>
    <row r="28" spans="1:12" x14ac:dyDescent="0.25">
      <c r="A28" s="20">
        <v>9</v>
      </c>
      <c r="E28" t="s">
        <v>219</v>
      </c>
    </row>
    <row r="29" spans="1:12" x14ac:dyDescent="0.25">
      <c r="A29" s="20">
        <v>9</v>
      </c>
      <c r="E29" t="s">
        <v>284</v>
      </c>
    </row>
    <row r="30" spans="1:12" x14ac:dyDescent="0.25">
      <c r="A30" s="20">
        <v>9</v>
      </c>
      <c r="E30" t="s">
        <v>285</v>
      </c>
    </row>
    <row r="31" spans="1:12" x14ac:dyDescent="0.25">
      <c r="A31" s="20">
        <v>10</v>
      </c>
      <c r="E31" t="s">
        <v>226</v>
      </c>
    </row>
    <row r="32" spans="1:12" x14ac:dyDescent="0.25">
      <c r="A32" s="20">
        <v>10</v>
      </c>
      <c r="E32" t="s">
        <v>286</v>
      </c>
    </row>
    <row r="33" spans="1:5" x14ac:dyDescent="0.25">
      <c r="A33" s="20">
        <v>10</v>
      </c>
      <c r="E33" t="s">
        <v>287</v>
      </c>
    </row>
    <row r="34" spans="1:5" x14ac:dyDescent="0.25">
      <c r="A34" s="20">
        <v>11</v>
      </c>
      <c r="E34" t="s">
        <v>233</v>
      </c>
    </row>
    <row r="35" spans="1:5" x14ac:dyDescent="0.25">
      <c r="A35" s="20">
        <v>11</v>
      </c>
      <c r="B35" t="s">
        <v>288</v>
      </c>
      <c r="C35" t="s">
        <v>289</v>
      </c>
      <c r="D35" t="s">
        <v>290</v>
      </c>
    </row>
    <row r="36" spans="1:5" x14ac:dyDescent="0.25">
      <c r="A36" s="20">
        <v>11</v>
      </c>
      <c r="B36" t="s">
        <v>291</v>
      </c>
      <c r="C36" t="s">
        <v>282</v>
      </c>
      <c r="D36" t="s">
        <v>292</v>
      </c>
    </row>
    <row r="37" spans="1:5" x14ac:dyDescent="0.25">
      <c r="A37" s="20">
        <v>12</v>
      </c>
      <c r="B37" t="s">
        <v>272</v>
      </c>
      <c r="C37" t="s">
        <v>273</v>
      </c>
      <c r="D37" t="s">
        <v>274</v>
      </c>
    </row>
    <row r="38" spans="1:5" x14ac:dyDescent="0.25">
      <c r="A38" s="20">
        <v>12</v>
      </c>
      <c r="B38" t="s">
        <v>293</v>
      </c>
      <c r="C38" t="s">
        <v>294</v>
      </c>
      <c r="D38" t="s">
        <v>295</v>
      </c>
    </row>
    <row r="39" spans="1:5" x14ac:dyDescent="0.25">
      <c r="A39" s="20">
        <v>12</v>
      </c>
      <c r="B39" t="s">
        <v>296</v>
      </c>
      <c r="C39" t="s">
        <v>297</v>
      </c>
      <c r="D39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299</v>
      </c>
      <c r="D4" t="s">
        <v>300</v>
      </c>
      <c r="E4" t="s">
        <v>140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2018-11-30T15:26:39Z</dcterms:created>
  <dcterms:modified xsi:type="dcterms:W3CDTF">2018-12-05T15:34:40Z</dcterms:modified>
</cp:coreProperties>
</file>